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163" documentId="13_ncr:1_{4D30E11B-E25B-4169-9ECA-B43635186C49}" xr6:coauthVersionLast="47" xr6:coauthVersionMax="47" xr10:uidLastSave="{9C433551-29BE-420F-B686-86A87452F7C9}"/>
  <bookViews>
    <workbookView xWindow="-110" yWindow="-110" windowWidth="19420" windowHeight="10300" xr2:uid="{00000000-000D-0000-FFFF-FFFF00000000}"/>
  </bookViews>
  <sheets>
    <sheet name="Dati Bilancio " sheetId="4" r:id="rId1"/>
    <sheet name="Calcolo Indicator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G6" i="2"/>
  <c r="F9" i="2"/>
  <c r="F10" i="2"/>
  <c r="G9" i="2"/>
  <c r="G10" i="2"/>
  <c r="F11" i="2"/>
  <c r="F8" i="2"/>
  <c r="G7" i="2"/>
  <c r="F7" i="2"/>
  <c r="F6" i="2"/>
  <c r="F12" i="4"/>
  <c r="F34" i="4"/>
  <c r="F5" i="2" s="1"/>
  <c r="G34" i="4" l="1"/>
  <c r="G5" i="2" s="1"/>
  <c r="G17" i="4"/>
  <c r="G8" i="2" s="1"/>
  <c r="G12" i="4"/>
  <c r="G11" i="2" s="1"/>
  <c r="H7" i="2" l="1"/>
  <c r="H6" i="2" l="1"/>
  <c r="I6" i="2" s="1"/>
  <c r="H5" i="2"/>
  <c r="I5" i="2" s="1"/>
  <c r="H8" i="2"/>
  <c r="I8" i="2" s="1"/>
  <c r="H9" i="2"/>
  <c r="I9" i="2" s="1"/>
  <c r="H11" i="2"/>
  <c r="I11" i="2" s="1"/>
  <c r="H10" i="2"/>
  <c r="I10" i="2" s="1"/>
  <c r="I7" i="2"/>
</calcChain>
</file>

<file path=xl/sharedStrings.xml><?xml version="1.0" encoding="utf-8"?>
<sst xmlns="http://schemas.openxmlformats.org/spreadsheetml/2006/main" count="49" uniqueCount="49">
  <si>
    <t>IMPRESE CONTABILITA' ORDINARIA</t>
  </si>
  <si>
    <t>Voci di bilancio</t>
  </si>
  <si>
    <t>Totale crediti vs clienti</t>
  </si>
  <si>
    <t>Debiti vs Banche oltre 12 mesi</t>
  </si>
  <si>
    <r>
      <t xml:space="preserve">Disponibilità liquide </t>
    </r>
    <r>
      <rPr>
        <b/>
        <i/>
        <sz val="11"/>
        <color theme="1"/>
        <rFont val="Calibri"/>
        <family val="2"/>
        <scheme val="minor"/>
      </rPr>
      <t>(C4)</t>
    </r>
  </si>
  <si>
    <r>
      <t>TOT BILANCIO</t>
    </r>
    <r>
      <rPr>
        <b/>
        <i/>
        <sz val="11"/>
        <color theme="1"/>
        <rFont val="Calibri"/>
        <family val="2"/>
        <scheme val="minor"/>
      </rPr>
      <t>(Tot Attivo)</t>
    </r>
  </si>
  <si>
    <r>
      <t xml:space="preserve">Debiti vs soci per finanziamenti </t>
    </r>
    <r>
      <rPr>
        <b/>
        <i/>
        <sz val="11"/>
        <color theme="1"/>
        <rFont val="Calibri"/>
        <family val="2"/>
        <scheme val="minor"/>
      </rPr>
      <t>(D3)</t>
    </r>
  </si>
  <si>
    <r>
      <t>Debiti vs Banche</t>
    </r>
    <r>
      <rPr>
        <b/>
        <i/>
        <sz val="11"/>
        <color theme="1"/>
        <rFont val="Calibri"/>
        <family val="2"/>
        <scheme val="minor"/>
      </rPr>
      <t xml:space="preserve"> (D4)</t>
    </r>
  </si>
  <si>
    <r>
      <t>Debiti vs imprese collegate</t>
    </r>
    <r>
      <rPr>
        <b/>
        <i/>
        <sz val="11"/>
        <color theme="1"/>
        <rFont val="Calibri"/>
        <family val="2"/>
        <scheme val="minor"/>
      </rPr>
      <t>(D10)</t>
    </r>
  </si>
  <si>
    <r>
      <t>Debiti vs controllanti</t>
    </r>
    <r>
      <rPr>
        <b/>
        <i/>
        <sz val="11"/>
        <color theme="1"/>
        <rFont val="Calibri"/>
        <family val="2"/>
        <scheme val="minor"/>
      </rPr>
      <t xml:space="preserve"> (D11)</t>
    </r>
  </si>
  <si>
    <r>
      <t>EBITDA</t>
    </r>
    <r>
      <rPr>
        <b/>
        <i/>
        <sz val="11"/>
        <color theme="1"/>
        <rFont val="Calibri"/>
        <family val="2"/>
        <scheme val="minor"/>
      </rPr>
      <t>( A-B+B10.a+B10.b)</t>
    </r>
  </si>
  <si>
    <r>
      <t xml:space="preserve">Proventi finanziari </t>
    </r>
    <r>
      <rPr>
        <b/>
        <i/>
        <sz val="11"/>
        <color theme="1"/>
        <rFont val="Calibri"/>
        <family val="2"/>
        <scheme val="minor"/>
      </rPr>
      <t>(C16)</t>
    </r>
  </si>
  <si>
    <r>
      <t>Tot Costi della produzione</t>
    </r>
    <r>
      <rPr>
        <b/>
        <i/>
        <sz val="11"/>
        <color theme="1"/>
        <rFont val="Calibri"/>
        <family val="2"/>
        <scheme val="minor"/>
      </rPr>
      <t xml:space="preserve"> (B)</t>
    </r>
  </si>
  <si>
    <r>
      <t xml:space="preserve">Ammortamenti materiali </t>
    </r>
    <r>
      <rPr>
        <b/>
        <i/>
        <sz val="11"/>
        <color theme="1"/>
        <rFont val="Calibri"/>
        <family val="2"/>
        <scheme val="minor"/>
      </rPr>
      <t>(B10.b)</t>
    </r>
  </si>
  <si>
    <r>
      <t xml:space="preserve">Ammortamenti immateriali </t>
    </r>
    <r>
      <rPr>
        <b/>
        <i/>
        <sz val="11"/>
        <color theme="1"/>
        <rFont val="Calibri"/>
        <family val="2"/>
        <scheme val="minor"/>
      </rPr>
      <t>(B10.a)</t>
    </r>
  </si>
  <si>
    <r>
      <t xml:space="preserve">Tot Valore della produzione </t>
    </r>
    <r>
      <rPr>
        <b/>
        <i/>
        <sz val="11"/>
        <color theme="1"/>
        <rFont val="Calibri"/>
        <family val="2"/>
        <scheme val="minor"/>
      </rPr>
      <t>(A)</t>
    </r>
  </si>
  <si>
    <t xml:space="preserve">Penultimo esercizio </t>
  </si>
  <si>
    <t>Media</t>
  </si>
  <si>
    <t>Punteggio</t>
  </si>
  <si>
    <t>EBITDA/RICAVI</t>
  </si>
  <si>
    <t>ONERI FINANZIARI NETTI/RICAVI</t>
  </si>
  <si>
    <t>(PATRIMONIO NETTO+DEB. OLTRE 12 MESI)/ATTIVO IMMOBILIZZATO</t>
  </si>
  <si>
    <t>PATRIMONIO NETTO/TOTALE PASSIVO</t>
  </si>
  <si>
    <t>ATTIVITA' CORRENTI/PASSIVITA' CORRENTI</t>
  </si>
  <si>
    <t>(Disponibilità liquide + disponibilità differite)/passività correnti</t>
  </si>
  <si>
    <t>Passivo circolante</t>
  </si>
  <si>
    <r>
      <t>Passivo M/L scadenza</t>
    </r>
    <r>
      <rPr>
        <b/>
        <i/>
        <sz val="11"/>
        <color theme="1"/>
        <rFont val="Calibri"/>
        <family val="2"/>
        <scheme val="minor"/>
      </rPr>
      <t>(oltre 12 mesi)</t>
    </r>
  </si>
  <si>
    <t>Disponibilità differite</t>
  </si>
  <si>
    <t>VALUTAZIONE SITUAZIONE ECONOMICO-FINANZIARIA</t>
  </si>
  <si>
    <t>NOTE</t>
  </si>
  <si>
    <t>Utile/Perdita dell'esercizio</t>
  </si>
  <si>
    <t>DEBITI FINANZIARI NETTI ((DEBITI VS BANCHE A BREVE + DEBITI VS BANCHE A M/L) - DISPONIBILITA' LIQUIDE))/PATRIMONIO NETTO</t>
  </si>
  <si>
    <t>U.L.A.</t>
  </si>
  <si>
    <t>SIMULAZIONE CALCOLO REQUISITI ECONOMICO-FINANZIARI</t>
  </si>
  <si>
    <t>ALLEGATO 2A AL Bando - Tabella per Autovalutazione affidabilità finanziaria</t>
  </si>
  <si>
    <t>Contabilità Ordinaria</t>
  </si>
  <si>
    <t>Totale Immobilizzazioni (B)</t>
  </si>
  <si>
    <r>
      <rPr>
        <b/>
        <i/>
        <sz val="11"/>
        <color theme="1"/>
        <rFont val="Calibri"/>
        <family val="2"/>
        <scheme val="minor"/>
      </rPr>
      <t>Attivo circolante (C</t>
    </r>
    <r>
      <rPr>
        <b/>
        <sz val="11"/>
        <color theme="1"/>
        <rFont val="Calibri"/>
        <family val="2"/>
        <scheme val="minor"/>
      </rPr>
      <t>)</t>
    </r>
  </si>
  <si>
    <t>Tot Patrimonio netto  (A)</t>
  </si>
  <si>
    <t>Tot Debiti vs fornitori (D7)</t>
  </si>
  <si>
    <t>Tot debiti tributari (D12)</t>
  </si>
  <si>
    <t>Totale debiti (D)</t>
  </si>
  <si>
    <r>
      <t xml:space="preserve">Ricavi delle vendite </t>
    </r>
    <r>
      <rPr>
        <b/>
        <i/>
        <sz val="11"/>
        <color theme="1"/>
        <rFont val="Calibri"/>
        <family val="2"/>
        <scheme val="minor"/>
      </rPr>
      <t>(A1)</t>
    </r>
  </si>
  <si>
    <r>
      <t xml:space="preserve">Interessi e altri oneri finanziari </t>
    </r>
    <r>
      <rPr>
        <b/>
        <i/>
        <sz val="11"/>
        <color theme="1"/>
        <rFont val="Calibri"/>
        <family val="2"/>
        <scheme val="minor"/>
      </rPr>
      <t>(C17)</t>
    </r>
  </si>
  <si>
    <t>EBIT (A-B+imposte)</t>
  </si>
  <si>
    <t>Imposte sul reddito d'esercizio</t>
  </si>
  <si>
    <t>Ultimo esercizio</t>
  </si>
  <si>
    <t>Ultimo esercizio chiuso</t>
  </si>
  <si>
    <t>Penultimo esercizio chiuso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</si>
</sst>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0" fillId="0" borderId="0" xfId="0" applyNumberFormat="1"/>
    <xf numFmtId="9" fontId="0" fillId="0" borderId="0" xfId="2" applyFont="1" applyFill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3" borderId="0" xfId="0" applyFill="1"/>
    <xf numFmtId="165" fontId="1" fillId="0" borderId="8" xfId="0" applyNumberFormat="1" applyFont="1" applyBorder="1"/>
    <xf numFmtId="10" fontId="1" fillId="0" borderId="8" xfId="0" applyNumberFormat="1" applyFont="1" applyBorder="1"/>
    <xf numFmtId="10" fontId="1" fillId="0" borderId="8" xfId="2" applyNumberFormat="1" applyFont="1" applyFill="1" applyBorder="1" applyAlignment="1"/>
    <xf numFmtId="0" fontId="1" fillId="0" borderId="8" xfId="0" applyFont="1" applyBorder="1" applyAlignment="1">
      <alignment wrapText="1"/>
    </xf>
    <xf numFmtId="0" fontId="1" fillId="0" borderId="1" xfId="0" applyFont="1" applyBorder="1" applyAlignment="1">
      <alignment wrapText="1"/>
    </xf>
    <xf numFmtId="9" fontId="1" fillId="0" borderId="8" xfId="2" applyFont="1" applyBorder="1" applyAlignme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10" fillId="2" borderId="6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44" fontId="0" fillId="0" borderId="1" xfId="1" applyNumberFormat="1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44" fontId="0" fillId="3" borderId="1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44" fontId="0" fillId="0" borderId="1" xfId="0" applyNumberForma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05E2F-9407-4152-BC8F-0ABBCBE294D5}">
  <dimension ref="B1:L49"/>
  <sheetViews>
    <sheetView tabSelected="1" zoomScale="80" zoomScaleNormal="80" workbookViewId="0">
      <selection activeCell="I22" sqref="I22"/>
    </sheetView>
  </sheetViews>
  <sheetFormatPr defaultRowHeight="14.5" x14ac:dyDescent="0.35"/>
  <cols>
    <col min="5" max="5" width="8.1796875" customWidth="1"/>
    <col min="6" max="6" width="28.81640625" customWidth="1"/>
    <col min="7" max="7" width="33.36328125" customWidth="1"/>
    <col min="9" max="10" width="13.1796875" bestFit="1" customWidth="1"/>
    <col min="12" max="12" width="13.1796875" bestFit="1" customWidth="1"/>
    <col min="17" max="17" width="15.54296875" customWidth="1"/>
    <col min="21" max="22" width="9.1796875" customWidth="1"/>
    <col min="23" max="23" width="3.54296875" customWidth="1"/>
    <col min="24" max="24" width="15.1796875" customWidth="1"/>
  </cols>
  <sheetData>
    <row r="1" spans="2:12" x14ac:dyDescent="0.35">
      <c r="B1" s="7" t="s">
        <v>34</v>
      </c>
    </row>
    <row r="3" spans="2:12" ht="15" customHeight="1" x14ac:dyDescent="0.45">
      <c r="B3" s="15" t="s">
        <v>0</v>
      </c>
      <c r="C3" s="16"/>
      <c r="D3" s="16"/>
      <c r="E3" s="16"/>
      <c r="F3" s="16"/>
      <c r="G3" s="16"/>
      <c r="H3" s="1"/>
      <c r="I3" s="1"/>
      <c r="J3" s="1"/>
      <c r="K3" s="1"/>
      <c r="L3" s="1"/>
    </row>
    <row r="4" spans="2:12" ht="15.75" customHeight="1" x14ac:dyDescent="0.45">
      <c r="B4" s="17"/>
      <c r="C4" s="18"/>
      <c r="D4" s="18"/>
      <c r="E4" s="18"/>
      <c r="F4" s="18"/>
      <c r="G4" s="18"/>
      <c r="H4" s="1"/>
      <c r="I4" s="1"/>
      <c r="J4" s="1"/>
      <c r="K4" s="1"/>
      <c r="L4" s="1"/>
    </row>
    <row r="6" spans="2:12" ht="15" customHeight="1" x14ac:dyDescent="0.35">
      <c r="B6" s="39" t="s">
        <v>1</v>
      </c>
      <c r="C6" s="39"/>
      <c r="D6" s="39"/>
      <c r="E6" s="39"/>
      <c r="F6" s="40" t="s">
        <v>47</v>
      </c>
      <c r="G6" s="40" t="s">
        <v>48</v>
      </c>
    </row>
    <row r="7" spans="2:12" ht="15" customHeight="1" x14ac:dyDescent="0.35">
      <c r="B7" s="39"/>
      <c r="C7" s="39"/>
      <c r="D7" s="39"/>
      <c r="E7" s="39"/>
      <c r="F7" s="40"/>
      <c r="G7" s="40"/>
    </row>
    <row r="8" spans="2:12" ht="18.75" customHeight="1" x14ac:dyDescent="0.35">
      <c r="B8" s="41" t="s">
        <v>36</v>
      </c>
      <c r="C8" s="41"/>
      <c r="D8" s="41"/>
      <c r="E8" s="41"/>
      <c r="F8" s="42">
        <v>185408</v>
      </c>
      <c r="G8" s="42">
        <v>180897</v>
      </c>
    </row>
    <row r="9" spans="2:12" ht="15" customHeight="1" x14ac:dyDescent="0.35">
      <c r="B9" s="41" t="s">
        <v>2</v>
      </c>
      <c r="C9" s="41"/>
      <c r="D9" s="41"/>
      <c r="E9" s="41"/>
      <c r="F9" s="42">
        <v>78605</v>
      </c>
      <c r="G9" s="42">
        <v>101387</v>
      </c>
    </row>
    <row r="10" spans="2:12" ht="15" customHeight="1" x14ac:dyDescent="0.35">
      <c r="B10" s="41" t="s">
        <v>37</v>
      </c>
      <c r="C10" s="41"/>
      <c r="D10" s="41"/>
      <c r="E10" s="41"/>
      <c r="F10" s="42">
        <v>229359</v>
      </c>
      <c r="G10" s="42">
        <v>133178</v>
      </c>
    </row>
    <row r="11" spans="2:12" ht="15" customHeight="1" x14ac:dyDescent="0.35">
      <c r="B11" s="41" t="s">
        <v>4</v>
      </c>
      <c r="C11" s="41"/>
      <c r="D11" s="41"/>
      <c r="E11" s="41"/>
      <c r="F11" s="42">
        <v>66681</v>
      </c>
      <c r="G11" s="42">
        <v>22432</v>
      </c>
    </row>
    <row r="12" spans="2:12" ht="15" customHeight="1" x14ac:dyDescent="0.35">
      <c r="B12" s="41" t="s">
        <v>27</v>
      </c>
      <c r="C12" s="41"/>
      <c r="D12" s="41"/>
      <c r="E12" s="41"/>
      <c r="F12" s="42">
        <f>155455+2627</f>
        <v>158082</v>
      </c>
      <c r="G12" s="42">
        <f>102997+2627</f>
        <v>105624</v>
      </c>
      <c r="I12" s="4"/>
    </row>
    <row r="13" spans="2:12" ht="15" customHeight="1" x14ac:dyDescent="0.35">
      <c r="B13" s="41" t="s">
        <v>5</v>
      </c>
      <c r="C13" s="41"/>
      <c r="D13" s="41"/>
      <c r="E13" s="41"/>
      <c r="F13" s="42">
        <v>414780</v>
      </c>
      <c r="G13" s="42">
        <v>315286</v>
      </c>
    </row>
    <row r="14" spans="2:12" ht="15" customHeight="1" x14ac:dyDescent="0.35">
      <c r="B14" s="41" t="s">
        <v>38</v>
      </c>
      <c r="C14" s="41"/>
      <c r="D14" s="41"/>
      <c r="E14" s="41"/>
      <c r="F14" s="42">
        <v>182087</v>
      </c>
      <c r="G14" s="42">
        <v>114148</v>
      </c>
    </row>
    <row r="15" spans="2:12" ht="15" customHeight="1" x14ac:dyDescent="0.35">
      <c r="B15" s="43"/>
      <c r="C15" s="43"/>
      <c r="D15" s="43"/>
      <c r="E15" s="43"/>
      <c r="F15" s="43"/>
      <c r="G15" s="43"/>
    </row>
    <row r="16" spans="2:12" x14ac:dyDescent="0.35">
      <c r="B16" s="41" t="s">
        <v>6</v>
      </c>
      <c r="C16" s="41"/>
      <c r="D16" s="41"/>
      <c r="E16" s="41"/>
      <c r="F16" s="42">
        <v>0</v>
      </c>
      <c r="G16" s="42">
        <v>0</v>
      </c>
    </row>
    <row r="17" spans="2:12" x14ac:dyDescent="0.35">
      <c r="B17" s="44" t="s">
        <v>7</v>
      </c>
      <c r="C17" s="44"/>
      <c r="D17" s="44"/>
      <c r="E17" s="44"/>
      <c r="F17" s="42">
        <v>57471</v>
      </c>
      <c r="G17" s="42">
        <f>44011+5507</f>
        <v>49518</v>
      </c>
      <c r="L17" s="5"/>
    </row>
    <row r="18" spans="2:12" x14ac:dyDescent="0.35">
      <c r="B18" s="44" t="s">
        <v>39</v>
      </c>
      <c r="C18" s="44"/>
      <c r="D18" s="44"/>
      <c r="E18" s="44"/>
      <c r="F18" s="42">
        <v>69855</v>
      </c>
      <c r="G18" s="42">
        <v>85283</v>
      </c>
    </row>
    <row r="19" spans="2:12" x14ac:dyDescent="0.35">
      <c r="B19" s="44" t="s">
        <v>3</v>
      </c>
      <c r="C19" s="44"/>
      <c r="D19" s="44"/>
      <c r="E19" s="44"/>
      <c r="F19" s="42">
        <v>0</v>
      </c>
      <c r="G19" s="42">
        <v>5507</v>
      </c>
    </row>
    <row r="20" spans="2:12" x14ac:dyDescent="0.35">
      <c r="B20" s="44" t="s">
        <v>8</v>
      </c>
      <c r="C20" s="44"/>
      <c r="D20" s="44"/>
      <c r="E20" s="44"/>
      <c r="F20" s="42">
        <v>0</v>
      </c>
      <c r="G20" s="42">
        <v>0</v>
      </c>
    </row>
    <row r="21" spans="2:12" x14ac:dyDescent="0.35">
      <c r="B21" s="44" t="s">
        <v>9</v>
      </c>
      <c r="C21" s="44"/>
      <c r="D21" s="44"/>
      <c r="E21" s="44"/>
      <c r="F21" s="42">
        <v>0</v>
      </c>
      <c r="G21" s="42">
        <v>0</v>
      </c>
      <c r="J21" s="4"/>
    </row>
    <row r="22" spans="2:12" x14ac:dyDescent="0.35">
      <c r="B22" s="44" t="s">
        <v>41</v>
      </c>
      <c r="C22" s="44"/>
      <c r="D22" s="44"/>
      <c r="E22" s="44"/>
      <c r="F22" s="42">
        <v>161242</v>
      </c>
      <c r="G22" s="42">
        <v>169398</v>
      </c>
      <c r="J22" s="4"/>
    </row>
    <row r="23" spans="2:12" x14ac:dyDescent="0.35">
      <c r="B23" s="44" t="s">
        <v>26</v>
      </c>
      <c r="C23" s="44"/>
      <c r="D23" s="44"/>
      <c r="E23" s="44"/>
      <c r="F23" s="42">
        <v>0</v>
      </c>
      <c r="G23" s="42">
        <v>5507</v>
      </c>
    </row>
    <row r="24" spans="2:12" x14ac:dyDescent="0.35">
      <c r="B24" s="44" t="s">
        <v>40</v>
      </c>
      <c r="C24" s="44"/>
      <c r="D24" s="44"/>
      <c r="E24" s="44"/>
      <c r="F24" s="42">
        <v>13407</v>
      </c>
      <c r="G24" s="42">
        <v>17646</v>
      </c>
    </row>
    <row r="25" spans="2:12" x14ac:dyDescent="0.35">
      <c r="B25" s="45" t="s">
        <v>25</v>
      </c>
      <c r="C25" s="45"/>
      <c r="D25" s="45"/>
      <c r="E25" s="45"/>
      <c r="F25" s="42">
        <v>20000</v>
      </c>
      <c r="G25" s="42">
        <v>20000</v>
      </c>
    </row>
    <row r="26" spans="2:12" x14ac:dyDescent="0.35">
      <c r="B26" s="46"/>
      <c r="C26" s="46"/>
      <c r="D26" s="46"/>
      <c r="E26" s="46"/>
      <c r="F26" s="46"/>
      <c r="G26" s="46"/>
      <c r="I26" s="4"/>
    </row>
    <row r="27" spans="2:12" x14ac:dyDescent="0.35">
      <c r="B27" s="44" t="s">
        <v>42</v>
      </c>
      <c r="C27" s="44"/>
      <c r="D27" s="44"/>
      <c r="E27" s="44"/>
      <c r="F27" s="42">
        <v>590155</v>
      </c>
      <c r="G27" s="42">
        <v>612366</v>
      </c>
    </row>
    <row r="28" spans="2:12" x14ac:dyDescent="0.35">
      <c r="B28" s="44" t="s">
        <v>15</v>
      </c>
      <c r="C28" s="44"/>
      <c r="D28" s="44"/>
      <c r="E28" s="44"/>
      <c r="F28" s="42">
        <v>590170</v>
      </c>
      <c r="G28" s="42">
        <v>612820</v>
      </c>
      <c r="I28" s="4"/>
    </row>
    <row r="29" spans="2:12" x14ac:dyDescent="0.35">
      <c r="B29" s="44" t="s">
        <v>14</v>
      </c>
      <c r="C29" s="44"/>
      <c r="D29" s="44"/>
      <c r="E29" s="44"/>
      <c r="F29" s="42">
        <v>5129</v>
      </c>
      <c r="G29" s="42">
        <v>3257</v>
      </c>
    </row>
    <row r="30" spans="2:12" s="8" customFormat="1" x14ac:dyDescent="0.35">
      <c r="B30" s="44" t="s">
        <v>13</v>
      </c>
      <c r="C30" s="44"/>
      <c r="D30" s="44"/>
      <c r="E30" s="44"/>
      <c r="F30" s="42">
        <v>26610</v>
      </c>
      <c r="G30" s="42">
        <v>25529</v>
      </c>
    </row>
    <row r="31" spans="2:12" x14ac:dyDescent="0.35">
      <c r="B31" s="45" t="s">
        <v>12</v>
      </c>
      <c r="C31" s="45"/>
      <c r="D31" s="45"/>
      <c r="E31" s="45"/>
      <c r="F31" s="47">
        <v>480125</v>
      </c>
      <c r="G31" s="47">
        <v>534530</v>
      </c>
    </row>
    <row r="32" spans="2:12" x14ac:dyDescent="0.35">
      <c r="B32" s="44" t="s">
        <v>11</v>
      </c>
      <c r="C32" s="44"/>
      <c r="D32" s="44"/>
      <c r="E32" s="44"/>
      <c r="F32" s="42">
        <v>3</v>
      </c>
      <c r="G32" s="42">
        <v>49</v>
      </c>
    </row>
    <row r="33" spans="2:7" x14ac:dyDescent="0.35">
      <c r="B33" s="44" t="s">
        <v>43</v>
      </c>
      <c r="C33" s="44"/>
      <c r="D33" s="44"/>
      <c r="E33" s="44"/>
      <c r="F33" s="42">
        <v>8898</v>
      </c>
      <c r="G33" s="42">
        <v>10333</v>
      </c>
    </row>
    <row r="34" spans="2:7" x14ac:dyDescent="0.35">
      <c r="B34" s="44" t="s">
        <v>10</v>
      </c>
      <c r="C34" s="44"/>
      <c r="D34" s="44"/>
      <c r="E34" s="44"/>
      <c r="F34" s="42">
        <f>(F28-F31+F29+F30)</f>
        <v>141784</v>
      </c>
      <c r="G34" s="42">
        <f>(G28-G31+G29+G30)</f>
        <v>107076</v>
      </c>
    </row>
    <row r="35" spans="2:7" x14ac:dyDescent="0.35">
      <c r="B35" s="44" t="s">
        <v>45</v>
      </c>
      <c r="C35" s="44"/>
      <c r="D35" s="44"/>
      <c r="E35" s="44"/>
      <c r="F35" s="42"/>
      <c r="G35" s="42"/>
    </row>
    <row r="36" spans="2:7" ht="15" customHeight="1" x14ac:dyDescent="0.35">
      <c r="B36" s="48" t="s">
        <v>30</v>
      </c>
      <c r="C36" s="48"/>
      <c r="D36" s="48"/>
      <c r="E36" s="48"/>
      <c r="F36" s="49">
        <v>67937</v>
      </c>
      <c r="G36" s="49">
        <v>40835</v>
      </c>
    </row>
    <row r="37" spans="2:7" ht="15" customHeight="1" x14ac:dyDescent="0.35">
      <c r="B37" s="50" t="s">
        <v>44</v>
      </c>
      <c r="C37" s="50"/>
      <c r="D37" s="50"/>
      <c r="E37" s="50"/>
      <c r="F37" s="51"/>
      <c r="G37" s="52"/>
    </row>
    <row r="38" spans="2:7" ht="15" customHeight="1" x14ac:dyDescent="0.35">
      <c r="B38" s="50" t="s">
        <v>32</v>
      </c>
      <c r="C38" s="50"/>
      <c r="D38" s="50"/>
      <c r="E38" s="50"/>
      <c r="F38" s="51"/>
      <c r="G38" s="52"/>
    </row>
    <row r="39" spans="2:7" ht="15" customHeight="1" x14ac:dyDescent="0.35"/>
    <row r="40" spans="2:7" ht="15" customHeight="1" x14ac:dyDescent="0.35"/>
    <row r="41" spans="2:7" ht="15" customHeight="1" x14ac:dyDescent="0.35"/>
    <row r="42" spans="2:7" ht="15" customHeight="1" x14ac:dyDescent="0.35"/>
    <row r="43" spans="2:7" ht="15" customHeight="1" x14ac:dyDescent="0.35"/>
    <row r="44" spans="2:7" ht="15" customHeight="1" x14ac:dyDescent="0.35"/>
    <row r="45" spans="2:7" ht="15" customHeight="1" x14ac:dyDescent="0.35"/>
    <row r="46" spans="2:7" ht="15" customHeight="1" x14ac:dyDescent="0.35"/>
    <row r="47" spans="2:7" ht="35.25" customHeight="1" x14ac:dyDescent="0.35"/>
    <row r="48" spans="2:7" ht="30.75" customHeight="1" x14ac:dyDescent="0.35"/>
    <row r="49" ht="26.25" customHeight="1" x14ac:dyDescent="0.35"/>
  </sheetData>
  <mergeCells count="12">
    <mergeCell ref="B3:G4"/>
    <mergeCell ref="B6:E7"/>
    <mergeCell ref="F6:F7"/>
    <mergeCell ref="G6:G7"/>
    <mergeCell ref="B8:E8"/>
    <mergeCell ref="B13:E13"/>
    <mergeCell ref="B14:E14"/>
    <mergeCell ref="B11:E11"/>
    <mergeCell ref="B12:E12"/>
    <mergeCell ref="B9:E9"/>
    <mergeCell ref="B10:E10"/>
    <mergeCell ref="B16:E16"/>
  </mergeCells>
  <pageMargins left="0.7" right="0.7" top="0.75" bottom="0.75" header="0.3" footer="0.3"/>
  <pageSetup paperSize="9" orientation="portrait" r:id="rId1"/>
  <headerFooter>
    <oddFooter>&amp;R_x000D_&amp;1#&amp;"Calibri"&amp;10&amp;K0078D7 Classification :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3"/>
  <sheetViews>
    <sheetView workbookViewId="0">
      <selection activeCell="G8" sqref="G8"/>
    </sheetView>
  </sheetViews>
  <sheetFormatPr defaultRowHeight="14.5" x14ac:dyDescent="0.35"/>
  <cols>
    <col min="6" max="6" width="25.26953125" customWidth="1"/>
    <col min="7" max="7" width="17.26953125" bestFit="1" customWidth="1"/>
    <col min="8" max="8" width="12.36328125" customWidth="1"/>
    <col min="9" max="9" width="13.26953125" customWidth="1"/>
  </cols>
  <sheetData>
    <row r="1" spans="2:9" ht="18.5" x14ac:dyDescent="0.45">
      <c r="B1" s="34" t="s">
        <v>35</v>
      </c>
      <c r="C1" s="34"/>
      <c r="D1" s="34"/>
      <c r="E1" s="34"/>
      <c r="F1" s="34"/>
      <c r="G1" s="34"/>
      <c r="H1" s="34"/>
      <c r="I1" s="34"/>
    </row>
    <row r="2" spans="2:9" ht="15.5" x14ac:dyDescent="0.35">
      <c r="B2" s="21" t="s">
        <v>33</v>
      </c>
      <c r="C2" s="21"/>
      <c r="D2" s="21"/>
      <c r="E2" s="21"/>
      <c r="F2" s="21"/>
      <c r="G2" s="21"/>
      <c r="H2" s="21"/>
      <c r="I2" s="21"/>
    </row>
    <row r="3" spans="2:9" ht="15.5" x14ac:dyDescent="0.35">
      <c r="B3" s="35"/>
      <c r="C3" s="36"/>
      <c r="D3" s="36"/>
      <c r="E3" s="36"/>
      <c r="F3" s="36"/>
      <c r="G3" s="36"/>
      <c r="H3" s="36"/>
      <c r="I3" s="37"/>
    </row>
    <row r="4" spans="2:9" ht="14.5" customHeight="1" x14ac:dyDescent="0.35">
      <c r="B4" s="38"/>
      <c r="C4" s="38"/>
      <c r="D4" s="38"/>
      <c r="E4" s="38"/>
      <c r="F4" s="12" t="s">
        <v>46</v>
      </c>
      <c r="G4" s="13" t="s">
        <v>16</v>
      </c>
      <c r="H4" s="3" t="s">
        <v>17</v>
      </c>
      <c r="I4" s="2" t="s">
        <v>18</v>
      </c>
    </row>
    <row r="5" spans="2:9" x14ac:dyDescent="0.35">
      <c r="B5" s="31" t="s">
        <v>19</v>
      </c>
      <c r="C5" s="32"/>
      <c r="D5" s="32"/>
      <c r="E5" s="33"/>
      <c r="F5" s="10">
        <f>'Dati Bilancio '!F34/'Dati Bilancio '!F27</f>
        <v>0.24024874821021597</v>
      </c>
      <c r="G5" s="10">
        <f>'Dati Bilancio '!G34/'Dati Bilancio '!G27</f>
        <v>0.17485621344098137</v>
      </c>
      <c r="H5" s="11">
        <f t="shared" ref="H5:H11" si="0">(F5+G5)/2</f>
        <v>0.20755248082559868</v>
      </c>
      <c r="I5" s="6">
        <f>(IF(H5&lt;=3.5%,0,IF(H5&lt;=5%,1,IF(H5&lt;=8%,2,3))))</f>
        <v>3</v>
      </c>
    </row>
    <row r="6" spans="2:9" ht="21" customHeight="1" x14ac:dyDescent="0.35">
      <c r="B6" s="31" t="s">
        <v>20</v>
      </c>
      <c r="C6" s="32"/>
      <c r="D6" s="32"/>
      <c r="E6" s="33"/>
      <c r="F6" s="10">
        <f>'Dati Bilancio '!F33/'Dati Bilancio '!F27</f>
        <v>1.5077394921673119E-2</v>
      </c>
      <c r="G6" s="10">
        <f>'Dati Bilancio '!G33/'Dati Bilancio '!G27</f>
        <v>1.6873895676768468E-2</v>
      </c>
      <c r="H6" s="11">
        <f t="shared" si="0"/>
        <v>1.5975645299220794E-2</v>
      </c>
      <c r="I6" s="6">
        <f>(IF(H6&lt;=2%,3,IF(H6&lt;=4.5%,2,IF(H6&lt;=6%,1,0))))</f>
        <v>3</v>
      </c>
    </row>
    <row r="7" spans="2:9" ht="29.25" customHeight="1" x14ac:dyDescent="0.35">
      <c r="B7" s="31" t="s">
        <v>21</v>
      </c>
      <c r="C7" s="32"/>
      <c r="D7" s="32"/>
      <c r="E7" s="33"/>
      <c r="F7" s="14">
        <f>('Dati Bilancio '!F14+'Dati Bilancio '!F19)/'Dati Bilancio '!F8</f>
        <v>0.98208815153607176</v>
      </c>
      <c r="G7" s="14">
        <f>('Dati Bilancio '!G14+'Dati Bilancio '!G19)/'Dati Bilancio '!G8</f>
        <v>0.66145375545199758</v>
      </c>
      <c r="H7" s="11">
        <f t="shared" si="0"/>
        <v>0.82177095349403473</v>
      </c>
      <c r="I7" s="6">
        <f>(IF(H7&lt;=65%,0,IF(H7&lt;=80%,1,IF(H7&lt;=100%,2,3))))</f>
        <v>2</v>
      </c>
    </row>
    <row r="8" spans="2:9" ht="36.75" customHeight="1" x14ac:dyDescent="0.35">
      <c r="B8" s="31" t="s">
        <v>31</v>
      </c>
      <c r="C8" s="32"/>
      <c r="D8" s="32"/>
      <c r="E8" s="33"/>
      <c r="F8" s="9">
        <f>('Dati Bilancio '!F17-'Dati Bilancio '!F11)/'Dati Bilancio '!F14</f>
        <v>-5.0580217148945283E-2</v>
      </c>
      <c r="G8" s="9">
        <f>('Dati Bilancio '!G17-'Dati Bilancio '!G11)/'Dati Bilancio '!G14</f>
        <v>0.2372884325612363</v>
      </c>
      <c r="H8" s="9">
        <f t="shared" si="0"/>
        <v>9.3354107706145509E-2</v>
      </c>
      <c r="I8" s="6">
        <f>(IF(H8&lt;2,3,IF(H8&lt;=4,2,IF(H8&lt;=5,1,0))))</f>
        <v>3</v>
      </c>
    </row>
    <row r="9" spans="2:9" ht="24.75" customHeight="1" x14ac:dyDescent="0.35">
      <c r="B9" s="31" t="s">
        <v>22</v>
      </c>
      <c r="C9" s="32"/>
      <c r="D9" s="32"/>
      <c r="E9" s="33"/>
      <c r="F9" s="10">
        <f>'Dati Bilancio '!F10/'Dati Bilancio '!F25</f>
        <v>11.46795</v>
      </c>
      <c r="G9" s="10">
        <f>'Dati Bilancio '!G14/'Dati Bilancio '!G13</f>
        <v>0.36204588849489033</v>
      </c>
      <c r="H9" s="11">
        <f t="shared" si="0"/>
        <v>5.9149979442474452</v>
      </c>
      <c r="I9" s="6">
        <f>(IF(H9&lt;=7%,0,IF(H9&lt;=10%,1,IF(H9&lt;=20%,2,3))))</f>
        <v>3</v>
      </c>
    </row>
    <row r="10" spans="2:9" ht="38.25" customHeight="1" x14ac:dyDescent="0.35">
      <c r="B10" s="31" t="s">
        <v>23</v>
      </c>
      <c r="C10" s="32"/>
      <c r="D10" s="32"/>
      <c r="E10" s="33"/>
      <c r="F10" s="9">
        <f>'Dati Bilancio '!F10/'Dati Bilancio '!F25</f>
        <v>11.46795</v>
      </c>
      <c r="G10" s="9">
        <f>'Dati Bilancio '!G10/'Dati Bilancio '!G25</f>
        <v>6.6589</v>
      </c>
      <c r="H10" s="9">
        <f t="shared" si="0"/>
        <v>9.0634250000000005</v>
      </c>
      <c r="I10" s="6" t="str">
        <f>(IF(H10&gt;2,"1",IF(H10&lt;2,"0")))</f>
        <v>1</v>
      </c>
    </row>
    <row r="11" spans="2:9" ht="27" customHeight="1" x14ac:dyDescent="0.35">
      <c r="B11" s="31" t="s">
        <v>24</v>
      </c>
      <c r="C11" s="32"/>
      <c r="D11" s="32"/>
      <c r="E11" s="33"/>
      <c r="F11" s="9">
        <f>('Dati Bilancio '!F11+'Dati Bilancio '!F12)/'Dati Bilancio '!F25</f>
        <v>11.238149999999999</v>
      </c>
      <c r="G11" s="9">
        <f>('Dati Bilancio '!G11+'Dati Bilancio '!G12)/'Dati Bilancio '!G25</f>
        <v>6.4028</v>
      </c>
      <c r="H11" s="9">
        <f t="shared" si="0"/>
        <v>8.8204750000000001</v>
      </c>
      <c r="I11" s="6">
        <f>IF(H11&gt;1,1,0)</f>
        <v>1</v>
      </c>
    </row>
    <row r="12" spans="2:9" ht="20.25" customHeight="1" x14ac:dyDescent="0.35"/>
    <row r="15" spans="2:9" ht="15.5" x14ac:dyDescent="0.35">
      <c r="B15" s="19" t="s">
        <v>28</v>
      </c>
      <c r="C15" s="20"/>
      <c r="D15" s="20"/>
      <c r="E15" s="20"/>
      <c r="F15" s="20"/>
      <c r="H15" s="21">
        <f>SUM(I5:I11)</f>
        <v>15</v>
      </c>
      <c r="I15" s="21"/>
    </row>
    <row r="17" spans="2:9" x14ac:dyDescent="0.35">
      <c r="B17" s="3" t="s">
        <v>29</v>
      </c>
      <c r="C17" s="22"/>
      <c r="D17" s="23"/>
      <c r="E17" s="23"/>
      <c r="F17" s="23"/>
      <c r="G17" s="23"/>
      <c r="H17" s="23"/>
      <c r="I17" s="24"/>
    </row>
    <row r="18" spans="2:9" x14ac:dyDescent="0.35">
      <c r="C18" s="25"/>
      <c r="D18" s="26"/>
      <c r="E18" s="26"/>
      <c r="F18" s="26"/>
      <c r="G18" s="26"/>
      <c r="H18" s="26"/>
      <c r="I18" s="27"/>
    </row>
    <row r="19" spans="2:9" x14ac:dyDescent="0.35">
      <c r="C19" s="25"/>
      <c r="D19" s="26"/>
      <c r="E19" s="26"/>
      <c r="F19" s="26"/>
      <c r="G19" s="26"/>
      <c r="H19" s="26"/>
      <c r="I19" s="27"/>
    </row>
    <row r="20" spans="2:9" x14ac:dyDescent="0.35">
      <c r="C20" s="25"/>
      <c r="D20" s="26"/>
      <c r="E20" s="26"/>
      <c r="F20" s="26"/>
      <c r="G20" s="26"/>
      <c r="H20" s="26"/>
      <c r="I20" s="27"/>
    </row>
    <row r="21" spans="2:9" x14ac:dyDescent="0.35">
      <c r="C21" s="25"/>
      <c r="D21" s="26"/>
      <c r="E21" s="26"/>
      <c r="F21" s="26"/>
      <c r="G21" s="26"/>
      <c r="H21" s="26"/>
      <c r="I21" s="27"/>
    </row>
    <row r="22" spans="2:9" x14ac:dyDescent="0.35">
      <c r="C22" s="25"/>
      <c r="D22" s="26"/>
      <c r="E22" s="26"/>
      <c r="F22" s="26"/>
      <c r="G22" s="26"/>
      <c r="H22" s="26"/>
      <c r="I22" s="27"/>
    </row>
    <row r="23" spans="2:9" x14ac:dyDescent="0.35">
      <c r="C23" s="28"/>
      <c r="D23" s="29"/>
      <c r="E23" s="29"/>
      <c r="F23" s="29"/>
      <c r="G23" s="29"/>
      <c r="H23" s="29"/>
      <c r="I23" s="30"/>
    </row>
  </sheetData>
  <mergeCells count="14">
    <mergeCell ref="B1:I1"/>
    <mergeCell ref="B2:I2"/>
    <mergeCell ref="B3:I3"/>
    <mergeCell ref="B4:E4"/>
    <mergeCell ref="B9:E9"/>
    <mergeCell ref="B10:E10"/>
    <mergeCell ref="B7:E7"/>
    <mergeCell ref="B8:E8"/>
    <mergeCell ref="B5:E5"/>
    <mergeCell ref="B6:E6"/>
    <mergeCell ref="B15:F15"/>
    <mergeCell ref="H15:I15"/>
    <mergeCell ref="C17:I23"/>
    <mergeCell ref="B11:E11"/>
  </mergeCells>
  <pageMargins left="0.7" right="0.7" top="0.75" bottom="0.75" header="0.3" footer="0.3"/>
  <pageSetup paperSize="9" orientation="landscape" r:id="rId1"/>
  <headerFooter>
    <oddFooter>&amp;R_x000D_&amp;1#&amp;"Calibri"&amp;10&amp;K0078D7 Classification : Internal</oddFooter>
  </headerFooter>
  <ignoredErrors>
    <ignoredError sqref="H5 H7:I7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4435F412CE0B499EE7117C6D6E107F" ma:contentTypeVersion="16" ma:contentTypeDescription="Creare un nuovo documento." ma:contentTypeScope="" ma:versionID="0c833b19856a9c26e3b7763bef62c178">
  <xsd:schema xmlns:xsd="http://www.w3.org/2001/XMLSchema" xmlns:xs="http://www.w3.org/2001/XMLSchema" xmlns:p="http://schemas.microsoft.com/office/2006/metadata/properties" xmlns:ns2="27d9da79-8cf5-42b9-bc0d-718a9d0bcb05" xmlns:ns3="96ffa14f-6648-4d47-81b6-fa15841481fd" targetNamespace="http://schemas.microsoft.com/office/2006/metadata/properties" ma:root="true" ma:fieldsID="d2ff8e7c38ad3867ee45e24e45bfb9d0" ns2:_="" ns3:_="">
    <xsd:import namespace="27d9da79-8cf5-42b9-bc0d-718a9d0bcb05"/>
    <xsd:import namespace="96ffa14f-6648-4d47-81b6-fa15841481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da79-8cf5-42b9-bc0d-718a9d0b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6e7c967a-c606-4e87-8e98-6b167b774c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fa14f-6648-4d47-81b6-fa15841481f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464807e-d13d-4566-b40e-3b56f84a3b40}" ma:internalName="TaxCatchAll" ma:showField="CatchAllData" ma:web="96ffa14f-6648-4d47-81b6-fa15841481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ffa14f-6648-4d47-81b6-fa15841481fd" xsi:nil="true"/>
    <lcf76f155ced4ddcb4097134ff3c332f xmlns="27d9da79-8cf5-42b9-bc0d-718a9d0bcb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933038-673E-4CC5-AA3B-FEF3738D48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6561CC-DFF4-499A-8FFC-FF2C17CDA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9da79-8cf5-42b9-bc0d-718a9d0bcb05"/>
    <ds:schemaRef ds:uri="96ffa14f-6648-4d47-81b6-fa15841481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1BBF0F-8A85-43C4-BB8B-0BECC0DF2EED}">
  <ds:schemaRefs>
    <ds:schemaRef ds:uri="http://schemas.microsoft.com/office/2006/metadata/properties"/>
    <ds:schemaRef ds:uri="http://schemas.microsoft.com/office/infopath/2007/PartnerControls"/>
    <ds:schemaRef ds:uri="96ffa14f-6648-4d47-81b6-fa15841481fd"/>
    <ds:schemaRef ds:uri="27d9da79-8cf5-42b9-bc0d-718a9d0bcb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 Bilancio </vt:lpstr>
      <vt:lpstr>Calcolo Indicatori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2025-06-26T13:44:34Z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0x010100194435F412CE0B499EE7117C6D6E107F</vt:lpwstr>
  </property>
  <property fmtid="{D5CDD505-2E9C-101B-9397-08002B2CF9AE}" pid="3" name="Order">
    <vt:r8>60128000</vt:r8>
  </property>
  <property fmtid="{D5CDD505-2E9C-101B-9397-08002B2CF9AE}" pid="4" name="MSIP_Label_8ffbc0b8-e97b-47d1-beac-cb0955d66f3b_Enabled">
    <vt:lpwstr>true</vt:lpwstr>
  </property>
  <property fmtid="{D5CDD505-2E9C-101B-9397-08002B2CF9AE}" pid="5" name="MSIP_Label_8ffbc0b8-e97b-47d1-beac-cb0955d66f3b_SetDate">
    <vt:lpwstr>2024-07-16T10:19:19Z</vt:lpwstr>
  </property>
  <property fmtid="{D5CDD505-2E9C-101B-9397-08002B2CF9AE}" pid="6" name="MSIP_Label_8ffbc0b8-e97b-47d1-beac-cb0955d66f3b_Method">
    <vt:lpwstr>Privileged</vt:lpwstr>
  </property>
  <property fmtid="{D5CDD505-2E9C-101B-9397-08002B2CF9AE}" pid="7" name="MSIP_Label_8ffbc0b8-e97b-47d1-beac-cb0955d66f3b_Name">
    <vt:lpwstr>8ffbc0b8-e97b-47d1-beac-cb0955d66f3b</vt:lpwstr>
  </property>
  <property fmtid="{D5CDD505-2E9C-101B-9397-08002B2CF9AE}" pid="8" name="MSIP_Label_8ffbc0b8-e97b-47d1-beac-cb0955d66f3b_SiteId">
    <vt:lpwstr>614f9c25-bffa-42c7-86d8-964101f55fa2</vt:lpwstr>
  </property>
  <property fmtid="{D5CDD505-2E9C-101B-9397-08002B2CF9AE}" pid="9" name="MSIP_Label_8ffbc0b8-e97b-47d1-beac-cb0955d66f3b_ActionId">
    <vt:lpwstr>0f01c969-436f-4bc3-9b07-73be6ba2d81f</vt:lpwstr>
  </property>
  <property fmtid="{D5CDD505-2E9C-101B-9397-08002B2CF9AE}" pid="10" name="MSIP_Label_8ffbc0b8-e97b-47d1-beac-cb0955d66f3b_ContentBits">
    <vt:lpwstr>2</vt:lpwstr>
  </property>
  <property fmtid="{D5CDD505-2E9C-101B-9397-08002B2CF9AE}" pid="11" name="MediaServiceImageTags">
    <vt:lpwstr/>
  </property>
</Properties>
</file>