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70376954-9BC6-41DD-9F0B-1B98436E73B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Bilancio" sheetId="4" r:id="rId1"/>
    <sheet name="Calcolo Indicatori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H7" i="2" l="1"/>
  <c r="F7" i="2"/>
  <c r="H6" i="2"/>
  <c r="F6" i="2"/>
  <c r="F5" i="2"/>
  <c r="G9" i="4"/>
  <c r="H5" i="2" s="1"/>
  <c r="E9" i="4"/>
  <c r="J7" i="2" l="1"/>
  <c r="L7" i="2" s="1"/>
  <c r="J6" i="2" l="1"/>
  <c r="L6" i="2" s="1"/>
  <c r="J5" i="2"/>
  <c r="L5" i="2" s="1"/>
  <c r="K9" i="2" l="1"/>
  <c r="I12" i="2" s="1"/>
</calcChain>
</file>

<file path=xl/sharedStrings.xml><?xml version="1.0" encoding="utf-8"?>
<sst xmlns="http://schemas.openxmlformats.org/spreadsheetml/2006/main" count="28" uniqueCount="28">
  <si>
    <t>Voci di bilancio</t>
  </si>
  <si>
    <r>
      <t xml:space="preserve">Interessi passivi rettificati </t>
    </r>
    <r>
      <rPr>
        <b/>
        <i/>
        <sz val="11"/>
        <color theme="1"/>
        <rFont val="Calibri"/>
        <family val="2"/>
        <scheme val="minor"/>
      </rPr>
      <t>(C17)</t>
    </r>
  </si>
  <si>
    <t xml:space="preserve">Penultimo esercizio </t>
  </si>
  <si>
    <t>Media</t>
  </si>
  <si>
    <t>Punteggio</t>
  </si>
  <si>
    <t>ONERI FINANZIARI NETTI/RICAVI</t>
  </si>
  <si>
    <t>Ultimo                 esercizio</t>
  </si>
  <si>
    <t>TOTALE</t>
  </si>
  <si>
    <t>VALUTAZIONE SITUAZIONE ECONOMICO-FINANZIARIA</t>
  </si>
  <si>
    <t>NOTE</t>
  </si>
  <si>
    <t>Penultimo esercizio chiuso(2022)</t>
  </si>
  <si>
    <t xml:space="preserve">Proventi gestione accessoria  </t>
  </si>
  <si>
    <t>Ricavi Caratteristici</t>
  </si>
  <si>
    <t>Ammortamento Materiale</t>
  </si>
  <si>
    <t xml:space="preserve">Ammortamento Immateriale </t>
  </si>
  <si>
    <t>Totale Costi caratteristici</t>
  </si>
  <si>
    <t>Totale costi del Personale</t>
  </si>
  <si>
    <t>Oneri gestione Accesori</t>
  </si>
  <si>
    <t>Utile di esercizio</t>
  </si>
  <si>
    <t>ULA</t>
  </si>
  <si>
    <t>Ultimo esercizio chiuso(2023)</t>
  </si>
  <si>
    <t>REDDITO OPERATIVO/ RICAVI CARATTERISTICI</t>
  </si>
  <si>
    <t xml:space="preserve">(UTILE ESERCIZIO + AMMORTAMENTO)/VALORE DELLA PRODUZIONE </t>
  </si>
  <si>
    <t>Valore della produzione</t>
  </si>
  <si>
    <t>SIMULAZIONE CALCOLO REQUISITI ECONOMICO-FINANZIARI</t>
  </si>
  <si>
    <t>Contabilità Semplificata</t>
  </si>
  <si>
    <t>CONTABILITA' SEMPLIFICATA</t>
  </si>
  <si>
    <t>ALLEGATO 2B AL Bando - Tabella per Autovalutazione affidabilità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</si>
</sst>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4" fontId="0" fillId="0" borderId="8" xfId="1" applyFont="1" applyFill="1" applyBorder="1" applyAlignment="1">
      <alignment horizontal="center"/>
    </xf>
    <xf numFmtId="164" fontId="0" fillId="0" borderId="10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2" applyNumberFormat="1" applyFont="1" applyFill="1" applyBorder="1" applyAlignment="1">
      <alignment horizontal="center"/>
    </xf>
    <xf numFmtId="10" fontId="1" fillId="0" borderId="10" xfId="2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5CD2-2B42-41EB-B528-CC9D03826B75}">
  <dimension ref="A1:H15"/>
  <sheetViews>
    <sheetView tabSelected="1" workbookViewId="0">
      <selection activeCell="T29" sqref="T29"/>
    </sheetView>
  </sheetViews>
  <sheetFormatPr defaultRowHeight="15" x14ac:dyDescent="0.25"/>
  <sheetData>
    <row r="1" spans="1:8" ht="34.5" customHeight="1" x14ac:dyDescent="0.25">
      <c r="A1" s="48" t="s">
        <v>27</v>
      </c>
    </row>
    <row r="2" spans="1:8" ht="33" customHeight="1" x14ac:dyDescent="0.25">
      <c r="A2" s="49" t="s">
        <v>26</v>
      </c>
      <c r="B2" s="50"/>
      <c r="C2" s="50"/>
      <c r="D2" s="50"/>
      <c r="E2" s="50"/>
      <c r="F2" s="50"/>
      <c r="G2" s="50"/>
      <c r="H2" s="51"/>
    </row>
    <row r="3" spans="1:8" x14ac:dyDescent="0.25">
      <c r="A3" s="3" t="s">
        <v>0</v>
      </c>
      <c r="B3" s="4"/>
      <c r="C3" s="4"/>
      <c r="D3" s="5"/>
      <c r="E3" s="9" t="s">
        <v>20</v>
      </c>
      <c r="F3" s="10"/>
      <c r="G3" s="9" t="s">
        <v>10</v>
      </c>
      <c r="H3" s="10"/>
    </row>
    <row r="4" spans="1:8" x14ac:dyDescent="0.25">
      <c r="A4" s="6"/>
      <c r="B4" s="7"/>
      <c r="C4" s="7"/>
      <c r="D4" s="8"/>
      <c r="E4" s="11"/>
      <c r="F4" s="12"/>
      <c r="G4" s="11"/>
      <c r="H4" s="12"/>
    </row>
    <row r="5" spans="1:8" x14ac:dyDescent="0.25">
      <c r="A5" s="13" t="s">
        <v>12</v>
      </c>
      <c r="B5" s="14"/>
      <c r="C5" s="14"/>
      <c r="D5" s="15"/>
      <c r="E5" s="16">
        <v>167613</v>
      </c>
      <c r="F5" s="17"/>
      <c r="G5" s="16">
        <v>154907</v>
      </c>
      <c r="H5" s="17"/>
    </row>
    <row r="6" spans="1:8" x14ac:dyDescent="0.25">
      <c r="A6" s="13" t="s">
        <v>23</v>
      </c>
      <c r="B6" s="14"/>
      <c r="C6" s="14"/>
      <c r="D6" s="15"/>
      <c r="E6" s="16">
        <v>220525</v>
      </c>
      <c r="F6" s="17"/>
      <c r="G6" s="16">
        <v>184819</v>
      </c>
      <c r="H6" s="17"/>
    </row>
    <row r="7" spans="1:8" x14ac:dyDescent="0.25">
      <c r="A7" s="13" t="s">
        <v>13</v>
      </c>
      <c r="B7" s="14"/>
      <c r="C7" s="14"/>
      <c r="D7" s="15"/>
      <c r="E7" s="16">
        <v>19272</v>
      </c>
      <c r="F7" s="17"/>
      <c r="G7" s="16">
        <v>19734</v>
      </c>
      <c r="H7" s="17"/>
    </row>
    <row r="8" spans="1:8" x14ac:dyDescent="0.25">
      <c r="A8" s="13" t="s">
        <v>14</v>
      </c>
      <c r="B8" s="14"/>
      <c r="C8" s="14"/>
      <c r="D8" s="15"/>
      <c r="E8" s="16">
        <v>0</v>
      </c>
      <c r="F8" s="17"/>
      <c r="G8" s="16">
        <v>0</v>
      </c>
      <c r="H8" s="17"/>
    </row>
    <row r="9" spans="1:8" x14ac:dyDescent="0.25">
      <c r="A9" s="13" t="s">
        <v>15</v>
      </c>
      <c r="B9" s="14"/>
      <c r="C9" s="14"/>
      <c r="D9" s="15"/>
      <c r="E9" s="16">
        <f>110693+40110</f>
        <v>150803</v>
      </c>
      <c r="F9" s="17"/>
      <c r="G9" s="16">
        <f>91185+25585</f>
        <v>116770</v>
      </c>
      <c r="H9" s="17"/>
    </row>
    <row r="10" spans="1:8" x14ac:dyDescent="0.25">
      <c r="A10" s="13" t="s">
        <v>16</v>
      </c>
      <c r="B10" s="14"/>
      <c r="C10" s="14"/>
      <c r="D10" s="15"/>
      <c r="E10" s="16">
        <v>30085</v>
      </c>
      <c r="F10" s="17"/>
      <c r="G10" s="16">
        <v>25076</v>
      </c>
      <c r="H10" s="17"/>
    </row>
    <row r="11" spans="1:8" x14ac:dyDescent="0.25">
      <c r="A11" s="13" t="s">
        <v>11</v>
      </c>
      <c r="B11" s="14"/>
      <c r="C11" s="14"/>
      <c r="D11" s="15"/>
      <c r="E11" s="16">
        <v>0</v>
      </c>
      <c r="F11" s="17"/>
      <c r="G11" s="16">
        <v>0</v>
      </c>
      <c r="H11" s="17"/>
    </row>
    <row r="12" spans="1:8" x14ac:dyDescent="0.25">
      <c r="A12" s="13" t="s">
        <v>1</v>
      </c>
      <c r="B12" s="14"/>
      <c r="C12" s="14"/>
      <c r="D12" s="15"/>
      <c r="E12" s="16">
        <v>0</v>
      </c>
      <c r="F12" s="17"/>
      <c r="G12" s="16">
        <v>0</v>
      </c>
      <c r="H12" s="17"/>
    </row>
    <row r="13" spans="1:8" x14ac:dyDescent="0.25">
      <c r="A13" s="13" t="s">
        <v>17</v>
      </c>
      <c r="B13" s="14"/>
      <c r="C13" s="14"/>
      <c r="D13" s="15"/>
      <c r="E13" s="16">
        <v>0</v>
      </c>
      <c r="F13" s="17"/>
      <c r="G13" s="16">
        <v>0</v>
      </c>
      <c r="H13" s="17"/>
    </row>
    <row r="14" spans="1:8" x14ac:dyDescent="0.25">
      <c r="A14" s="13" t="s">
        <v>18</v>
      </c>
      <c r="B14" s="14"/>
      <c r="C14" s="14"/>
      <c r="D14" s="15"/>
      <c r="E14" s="16">
        <v>20365</v>
      </c>
      <c r="F14" s="17"/>
      <c r="G14" s="16">
        <v>23239</v>
      </c>
      <c r="H14" s="17"/>
    </row>
    <row r="15" spans="1:8" x14ac:dyDescent="0.25">
      <c r="A15" s="13" t="s">
        <v>19</v>
      </c>
      <c r="B15" s="14"/>
      <c r="C15" s="14"/>
      <c r="D15" s="15"/>
      <c r="E15" s="16"/>
      <c r="F15" s="17"/>
      <c r="G15" s="16"/>
      <c r="H15" s="17"/>
    </row>
  </sheetData>
  <mergeCells count="37">
    <mergeCell ref="A2:H2"/>
    <mergeCell ref="A15:D15"/>
    <mergeCell ref="E15:F15"/>
    <mergeCell ref="G15:H15"/>
    <mergeCell ref="A12:D12"/>
    <mergeCell ref="E12:F12"/>
    <mergeCell ref="G12:H12"/>
    <mergeCell ref="A13:D13"/>
    <mergeCell ref="E13:F13"/>
    <mergeCell ref="G13:H13"/>
    <mergeCell ref="A14:D14"/>
    <mergeCell ref="E14:F14"/>
    <mergeCell ref="G14:H14"/>
    <mergeCell ref="A10:D10"/>
    <mergeCell ref="E10:F10"/>
    <mergeCell ref="G10:H10"/>
    <mergeCell ref="A11:D11"/>
    <mergeCell ref="E11:F11"/>
    <mergeCell ref="G11:H11"/>
    <mergeCell ref="A8:D8"/>
    <mergeCell ref="E8:F8"/>
    <mergeCell ref="G8:H8"/>
    <mergeCell ref="A9:D9"/>
    <mergeCell ref="E9:F9"/>
    <mergeCell ref="G9:H9"/>
    <mergeCell ref="A6:D6"/>
    <mergeCell ref="E6:F6"/>
    <mergeCell ref="G6:H6"/>
    <mergeCell ref="A7:D7"/>
    <mergeCell ref="E7:F7"/>
    <mergeCell ref="G7:H7"/>
    <mergeCell ref="A3:D4"/>
    <mergeCell ref="E3:F4"/>
    <mergeCell ref="G3:H4"/>
    <mergeCell ref="A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workbookViewId="0">
      <selection activeCell="B1" sqref="B1:L1"/>
    </sheetView>
  </sheetViews>
  <sheetFormatPr defaultRowHeight="15" x14ac:dyDescent="0.25"/>
  <cols>
    <col min="12" max="12" width="10.42578125" customWidth="1"/>
  </cols>
  <sheetData>
    <row r="1" spans="2:12" ht="18.75" x14ac:dyDescent="0.3">
      <c r="B1" s="46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 ht="15.75" x14ac:dyDescent="0.25">
      <c r="B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ht="15.75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x14ac:dyDescent="0.25">
      <c r="B4" s="22"/>
      <c r="C4" s="22"/>
      <c r="D4" s="22"/>
      <c r="E4" s="22"/>
      <c r="F4" s="23" t="s">
        <v>6</v>
      </c>
      <c r="G4" s="23"/>
      <c r="H4" s="23" t="s">
        <v>2</v>
      </c>
      <c r="I4" s="23"/>
      <c r="J4" s="22" t="s">
        <v>3</v>
      </c>
      <c r="K4" s="22"/>
      <c r="L4" s="2" t="s">
        <v>4</v>
      </c>
    </row>
    <row r="5" spans="2:12" x14ac:dyDescent="0.25">
      <c r="B5" s="24" t="s">
        <v>21</v>
      </c>
      <c r="C5" s="25"/>
      <c r="D5" s="25"/>
      <c r="E5" s="26"/>
      <c r="F5" s="27">
        <f>('Dati Bilancio'!E5-'Dati Bilancio'!E9-'Dati Bilancio'!E10)/'Dati Bilancio'!E5</f>
        <v>-7.9200300692667036E-2</v>
      </c>
      <c r="G5" s="28"/>
      <c r="H5" s="27">
        <f>('Dati Bilancio'!G5-'Dati Bilancio'!G9-'Dati Bilancio'!G10)/'Dati Bilancio'!G5</f>
        <v>8.4315105192147549E-2</v>
      </c>
      <c r="I5" s="28"/>
      <c r="J5" s="29">
        <f t="shared" ref="J5:J6" si="0">(F5+H5)/2</f>
        <v>2.5574022497402565E-3</v>
      </c>
      <c r="K5" s="30"/>
      <c r="L5" s="47">
        <f>(IF(J5&lt;=7%,0,IF(J5&lt;=10%,1,IF(J5&lt;=14%,2,3))))</f>
        <v>0</v>
      </c>
    </row>
    <row r="6" spans="2:12" ht="21" customHeight="1" x14ac:dyDescent="0.25">
      <c r="B6" s="24" t="s">
        <v>5</v>
      </c>
      <c r="C6" s="25"/>
      <c r="D6" s="25"/>
      <c r="E6" s="26"/>
      <c r="F6" s="27">
        <f>'Dati Bilancio'!E12/'Dati Bilancio'!E5</f>
        <v>0</v>
      </c>
      <c r="G6" s="28"/>
      <c r="H6" s="27">
        <f>'Dati Bilancio'!G12/'Dati Bilancio'!G5</f>
        <v>0</v>
      </c>
      <c r="I6" s="28"/>
      <c r="J6" s="29">
        <f t="shared" si="0"/>
        <v>0</v>
      </c>
      <c r="K6" s="30"/>
      <c r="L6" s="47">
        <f>(IF(J6&lt;=1.1%,3,IF(J6&lt;=3%,2,IF(J6&lt;=4.5%,1,0))))</f>
        <v>3</v>
      </c>
    </row>
    <row r="7" spans="2:12" ht="29.25" customHeight="1" x14ac:dyDescent="0.25">
      <c r="B7" s="24" t="s">
        <v>22</v>
      </c>
      <c r="C7" s="25"/>
      <c r="D7" s="25"/>
      <c r="E7" s="26"/>
      <c r="F7" s="27">
        <f>('Dati Bilancio'!E14+'Dati Bilancio'!E7+'Dati Bilancio'!E8)/'Dati Bilancio'!E6</f>
        <v>0.17973925858746173</v>
      </c>
      <c r="G7" s="28"/>
      <c r="H7" s="27">
        <f>('Dati Bilancio'!G14+'Dati Bilancio'!G7+'Dati Bilancio'!G8)/'Dati Bilancio'!G6</f>
        <v>0.23251397313046818</v>
      </c>
      <c r="I7" s="28"/>
      <c r="J7" s="29">
        <f>(F7+H7)/2</f>
        <v>0.20612661585896497</v>
      </c>
      <c r="K7" s="30"/>
      <c r="L7" s="47">
        <f>(IF(J7&lt;=4%,0,IF(J7&lt;=6.5%,1,IF(J7&lt;=8.5%,2,3))))</f>
        <v>3</v>
      </c>
    </row>
    <row r="8" spans="2:12" ht="20.25" customHeight="1" x14ac:dyDescent="0.25"/>
    <row r="9" spans="2:12" ht="26.25" customHeight="1" x14ac:dyDescent="0.25">
      <c r="G9" s="43" t="s">
        <v>7</v>
      </c>
      <c r="H9" s="44"/>
      <c r="I9" s="44"/>
      <c r="J9" s="45"/>
      <c r="K9" s="43">
        <f>L5+L6+L7</f>
        <v>6</v>
      </c>
      <c r="L9" s="45"/>
    </row>
    <row r="12" spans="2:12" ht="15.75" x14ac:dyDescent="0.25">
      <c r="B12" s="31" t="s">
        <v>8</v>
      </c>
      <c r="C12" s="32"/>
      <c r="D12" s="32"/>
      <c r="E12" s="32"/>
      <c r="F12" s="32"/>
      <c r="G12" s="33"/>
      <c r="I12" s="18" t="str">
        <f>IF(K9&gt;=4,"IDONEO","NON IDONEO")</f>
        <v>IDONEO</v>
      </c>
      <c r="J12" s="18"/>
      <c r="K12" s="18"/>
      <c r="L12" s="18"/>
    </row>
    <row r="14" spans="2:12" x14ac:dyDescent="0.25">
      <c r="B14" s="1" t="s">
        <v>9</v>
      </c>
      <c r="C14" s="34"/>
      <c r="D14" s="35"/>
      <c r="E14" s="35"/>
      <c r="F14" s="35"/>
      <c r="G14" s="35"/>
      <c r="H14" s="35"/>
      <c r="I14" s="35"/>
      <c r="J14" s="35"/>
      <c r="K14" s="35"/>
      <c r="L14" s="36"/>
    </row>
    <row r="15" spans="2:12" x14ac:dyDescent="0.25">
      <c r="C15" s="37"/>
      <c r="D15" s="38"/>
      <c r="E15" s="38"/>
      <c r="F15" s="38"/>
      <c r="G15" s="38"/>
      <c r="H15" s="38"/>
      <c r="I15" s="38"/>
      <c r="J15" s="38"/>
      <c r="K15" s="38"/>
      <c r="L15" s="39"/>
    </row>
    <row r="16" spans="2:12" x14ac:dyDescent="0.25">
      <c r="C16" s="37"/>
      <c r="D16" s="38"/>
      <c r="E16" s="38"/>
      <c r="F16" s="38"/>
      <c r="G16" s="38"/>
      <c r="H16" s="38"/>
      <c r="I16" s="38"/>
      <c r="J16" s="38"/>
      <c r="K16" s="38"/>
      <c r="L16" s="39"/>
    </row>
    <row r="17" spans="3:12" x14ac:dyDescent="0.25">
      <c r="C17" s="37"/>
      <c r="D17" s="38"/>
      <c r="E17" s="38"/>
      <c r="F17" s="38"/>
      <c r="G17" s="38"/>
      <c r="H17" s="38"/>
      <c r="I17" s="38"/>
      <c r="J17" s="38"/>
      <c r="K17" s="38"/>
      <c r="L17" s="39"/>
    </row>
    <row r="18" spans="3:12" x14ac:dyDescent="0.25">
      <c r="C18" s="37"/>
      <c r="D18" s="38"/>
      <c r="E18" s="38"/>
      <c r="F18" s="38"/>
      <c r="G18" s="38"/>
      <c r="H18" s="38"/>
      <c r="I18" s="38"/>
      <c r="J18" s="38"/>
      <c r="K18" s="38"/>
      <c r="L18" s="39"/>
    </row>
    <row r="19" spans="3:12" x14ac:dyDescent="0.25">
      <c r="C19" s="37"/>
      <c r="D19" s="38"/>
      <c r="E19" s="38"/>
      <c r="F19" s="38"/>
      <c r="G19" s="38"/>
      <c r="H19" s="38"/>
      <c r="I19" s="38"/>
      <c r="J19" s="38"/>
      <c r="K19" s="38"/>
      <c r="L19" s="39"/>
    </row>
    <row r="20" spans="3:12" x14ac:dyDescent="0.25">
      <c r="C20" s="40"/>
      <c r="D20" s="41"/>
      <c r="E20" s="41"/>
      <c r="F20" s="41"/>
      <c r="G20" s="41"/>
      <c r="H20" s="41"/>
      <c r="I20" s="41"/>
      <c r="J20" s="41"/>
      <c r="K20" s="41"/>
      <c r="L20" s="42"/>
    </row>
  </sheetData>
  <mergeCells count="24">
    <mergeCell ref="B1:L1"/>
    <mergeCell ref="B12:G12"/>
    <mergeCell ref="I12:L12"/>
    <mergeCell ref="C14:L20"/>
    <mergeCell ref="G9:J9"/>
    <mergeCell ref="K9:L9"/>
    <mergeCell ref="B7:E7"/>
    <mergeCell ref="F7:G7"/>
    <mergeCell ref="H7:I7"/>
    <mergeCell ref="J7:K7"/>
    <mergeCell ref="B5:E5"/>
    <mergeCell ref="F5:G5"/>
    <mergeCell ref="H5:I5"/>
    <mergeCell ref="J5:K5"/>
    <mergeCell ref="B6:E6"/>
    <mergeCell ref="F6:G6"/>
    <mergeCell ref="H6:I6"/>
    <mergeCell ref="J6:K6"/>
    <mergeCell ref="B2:L2"/>
    <mergeCell ref="B3:L3"/>
    <mergeCell ref="B4:E4"/>
    <mergeCell ref="F4:G4"/>
    <mergeCell ref="H4:I4"/>
    <mergeCell ref="J4:K4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&amp;R_x000D_&amp;1#&amp;"Calibri"&amp;10&amp;K0078D7 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5" ma:contentTypeDescription="Creare un nuovo documento." ma:contentTypeScope="" ma:versionID="7732ab8914e0e3db23b38a0acaf9a5ed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2f90a6b7065c3e6bd22fb3a0beb96b8a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BBF0F-8A85-43C4-BB8B-0BECC0DF2EED}">
  <ds:schemaRefs>
    <ds:schemaRef ds:uri="http://purl.org/dc/elements/1.1/"/>
    <ds:schemaRef ds:uri="27d9da79-8cf5-42b9-bc0d-718a9d0bcb05"/>
    <ds:schemaRef ds:uri="http://www.w3.org/XML/1998/namespace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DDB266-5516-4CF4-B6A5-F49F8CF5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Bilancio</vt:lpstr>
      <vt:lpstr>Calcolo Indicatori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</Properties>
</file>